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8235"/>
  </bookViews>
  <sheets>
    <sheet name="Приложение" sheetId="2" r:id="rId1"/>
  </sheets>
  <definedNames>
    <definedName name="_xlnm._FilterDatabase" localSheetId="0" hidden="1">Приложение!$A$8:$IH$31</definedName>
    <definedName name="_xlnm.Print_Titles" localSheetId="0">Приложение!$8:$8</definedName>
    <definedName name="_xlnm.Print_Area" localSheetId="0">Приложение!$C$1:$W$45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K9" i="2"/>
  <c r="N9" i="2"/>
  <c r="Q9" i="2"/>
  <c r="T9" i="2"/>
  <c r="E9" i="2"/>
  <c r="R31" i="2" l="1"/>
  <c r="R30" i="2" s="1"/>
  <c r="O31" i="2"/>
  <c r="O30" i="2" s="1"/>
  <c r="L31" i="2"/>
  <c r="L30" i="2"/>
  <c r="I31" i="2"/>
  <c r="I30" i="2" s="1"/>
  <c r="F32" i="2"/>
  <c r="F31" i="2" s="1"/>
  <c r="F30" i="2" s="1"/>
  <c r="V33" i="2"/>
  <c r="S33" i="2"/>
  <c r="P33" i="2"/>
  <c r="M33" i="2"/>
  <c r="J33" i="2"/>
  <c r="G33" i="2"/>
  <c r="V32" i="2"/>
  <c r="S32" i="2"/>
  <c r="P32" i="2"/>
  <c r="M32" i="2"/>
  <c r="J32" i="2"/>
  <c r="G32" i="2"/>
  <c r="F19" i="2"/>
  <c r="F18" i="2" s="1"/>
  <c r="V20" i="2"/>
  <c r="V19" i="2"/>
  <c r="S20" i="2"/>
  <c r="S19" i="2"/>
  <c r="P20" i="2"/>
  <c r="P19" i="2"/>
  <c r="M20" i="2"/>
  <c r="M19" i="2"/>
  <c r="J20" i="2"/>
  <c r="J19" i="2"/>
  <c r="G20" i="2"/>
  <c r="G19" i="2"/>
  <c r="E19" i="2"/>
  <c r="V17" i="2"/>
  <c r="V16" i="2"/>
  <c r="S17" i="2"/>
  <c r="S16" i="2"/>
  <c r="P17" i="2"/>
  <c r="P16" i="2"/>
  <c r="M17" i="2"/>
  <c r="M16" i="2"/>
  <c r="J17" i="2"/>
  <c r="J16" i="2"/>
  <c r="G17" i="2"/>
  <c r="F16" i="2"/>
  <c r="F15" i="2" s="1"/>
  <c r="E16" i="2"/>
  <c r="G16" i="2" s="1"/>
  <c r="S14" i="2" l="1"/>
  <c r="S13" i="2"/>
  <c r="S12" i="2"/>
  <c r="V11" i="2"/>
  <c r="V10" i="2" s="1"/>
  <c r="V9" i="2" s="1"/>
  <c r="U11" i="2"/>
  <c r="U10" i="2" s="1"/>
  <c r="U9" i="2" s="1"/>
  <c r="S11" i="2"/>
  <c r="P11" i="2"/>
  <c r="P10" i="2" s="1"/>
  <c r="P9" i="2" s="1"/>
  <c r="M11" i="2"/>
  <c r="M10" i="2" s="1"/>
  <c r="M9" i="2" s="1"/>
  <c r="L10" i="2"/>
  <c r="L9" i="2" s="1"/>
  <c r="J11" i="2"/>
  <c r="J10" i="2" s="1"/>
  <c r="J9" i="2" s="1"/>
  <c r="O10" i="2"/>
  <c r="O9" i="2" s="1"/>
  <c r="R10" i="2"/>
  <c r="R9" i="2" s="1"/>
  <c r="I10" i="2"/>
  <c r="I9" i="2" s="1"/>
  <c r="G31" i="2"/>
  <c r="G30" i="2"/>
  <c r="G29" i="2"/>
  <c r="G28" i="2"/>
  <c r="G27" i="2"/>
  <c r="G24" i="2"/>
  <c r="G23" i="2"/>
  <c r="G18" i="2"/>
  <c r="G15" i="2"/>
  <c r="G14" i="2"/>
  <c r="G13" i="2"/>
  <c r="G12" i="2"/>
  <c r="G11" i="2"/>
  <c r="F10" i="2"/>
  <c r="G22" i="2"/>
  <c r="F26" i="2"/>
  <c r="G26" i="2" s="1"/>
  <c r="G10" i="2" l="1"/>
  <c r="F25" i="2"/>
  <c r="G25" i="2" s="1"/>
  <c r="S10" i="2"/>
  <c r="S9" i="2" s="1"/>
  <c r="F21" i="2"/>
  <c r="G21" i="2" s="1"/>
  <c r="F9" i="2" l="1"/>
  <c r="G9" i="2"/>
</calcChain>
</file>

<file path=xl/sharedStrings.xml><?xml version="1.0" encoding="utf-8"?>
<sst xmlns="http://schemas.openxmlformats.org/spreadsheetml/2006/main" count="74" uniqueCount="54">
  <si>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</si>
  <si>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</si>
  <si>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"Ресурсное обеспечение в сфере образования, науки и молодежной политики"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</si>
  <si>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</si>
  <si>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</si>
  <si>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</si>
  <si>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</si>
  <si>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</si>
  <si>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2021 год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</si>
  <si>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</si>
  <si>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</si>
  <si>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Березовский район</t>
  </si>
  <si>
    <t>Октябрьский район</t>
  </si>
  <si>
    <t>Государственная программа "Развитие физической культуры и спорта"</t>
  </si>
  <si>
    <t>Государственная программа "Жилищно-коммунальный комплекс и городская среда"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</si>
  <si>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</si>
  <si>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</si>
  <si>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</si>
  <si>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Сургутский район</t>
  </si>
  <si>
    <t>Государственная программа "Развитие жилищной сферы"</t>
  </si>
  <si>
    <t>2022 год</t>
  </si>
  <si>
    <t>Нефтеюганский район</t>
  </si>
  <si>
    <t>Реконструкция водозаборных и водоочистных сооружений пгт. Приобье</t>
  </si>
  <si>
    <t>бюджет автономного округа</t>
  </si>
  <si>
    <t>федеральный бюджет</t>
  </si>
  <si>
    <t>2023 год</t>
  </si>
  <si>
    <t>Ханты-Мансийск</t>
  </si>
  <si>
    <t>Подпрограмма "Комплексное развитие территорий"</t>
  </si>
  <si>
    <t>Средняя школа на 1725 учащихся в микрорайоне Иртыш-2 города Ханты-Мансийска</t>
  </si>
  <si>
    <t>Средняя общеобразовательная школа в  микрорайоне 42  г. Сургута (Общеобразовательная организация с универсальной безбарьерной средой)</t>
  </si>
  <si>
    <t>г. Сургут</t>
  </si>
  <si>
    <t>Государственная программа "Экологическая безопасность"</t>
  </si>
  <si>
    <t>Уточнение перечня реализуемых объектов муниципальной собственности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</si>
  <si>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Сети тепловодоснабжения и водоотведения к многоквартирным жилым домам в 7 мкр. гп. Пойковский Нефтеюганского района</t>
  </si>
  <si>
    <t>Средняя общеобразовательная школа в п. Приполярный Березовского района</t>
  </si>
  <si>
    <t>Инженерные сети микрорайона "Гидронамыв" г.п. Белый Яр (1 этап)</t>
  </si>
  <si>
    <t>Водозаборные очистные сооружения 16 000 м3/сут. Водоочистная станция 8 000 м3/сут. Реконструкция станции обезжелезивания Сургутский район, пгт. Федоровский</t>
  </si>
  <si>
    <t>Ответственным исполнителем ГП предлагается уменьшение бюджетных ассигнований, в связи со снятием средств федерального бюджета (распоряжение Правительства Российской Федерации от 09.10.2021 № 2852-р.)</t>
  </si>
  <si>
    <t>Ответственным исполнителем ГП предлагается уменьшение средств, в связи с расторжением концессионного соглашения по созданию объекта.</t>
  </si>
  <si>
    <t>Ответственным исполнителем ГП предлагается уменьшение бюджетных ассигнований, в связи с отсутствием положительного заключения государственной экспертизы проектной документации по строительству объекта.</t>
  </si>
  <si>
    <t>Строительство СДК в п. Горноправдинск</t>
  </si>
  <si>
    <t>Подпрограмма "Модернизация и развитие учреждений и организаций культуры"</t>
  </si>
  <si>
    <t>Многофункциональный спортивный комплекс в г.Нефтеюганске</t>
  </si>
  <si>
    <t>Подпрограмма "Развитие физической культуры, массового и детско-юношеского спорта"</t>
  </si>
  <si>
    <t>Улица Нововартовская от улицы Героев Самотлора до улицы Летней г.Нижневартовска</t>
  </si>
  <si>
    <t>Улица Уральская в городе Югорске</t>
  </si>
  <si>
    <t>Югорск</t>
  </si>
  <si>
    <t>Уменьшение расходов на 2021 год в сумме (-) 418 892,1 тыс. рублей по ГП «Развитие физической культуры и спорта» по объекту "Многофункциональный спортивный комплекс в г.Нефтеюганске" в связи с расторжением контракта на строительно-монтажные работы.</t>
  </si>
  <si>
    <t>Уменьшение расходов на 2021 год в сумме (-) 230 469,8 тыс. рублей по ГП «Культурное пространство» по объекту "Строительство СДК в п. Горноправдинск" в связи с расторжением контракта на строительно-монтажные работы.</t>
  </si>
  <si>
    <t>Ответственным исполнителем ГП предлагается увеличение средств на строительство объекта.</t>
  </si>
  <si>
    <t>Ханты-Мансийс-кий район</t>
  </si>
  <si>
    <t>Нефтею-ганск</t>
  </si>
  <si>
    <t>Нижневар-товск</t>
  </si>
  <si>
    <t>Приложение 10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</si>
</sst>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8" fillId="0" borderId="0" xfId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2" applyFont="1" applyFill="1" applyAlignment="1" applyProtection="1">
      <alignment horizontal="left" vertical="center"/>
      <protection hidden="1"/>
    </xf>
    <xf numFmtId="0" fontId="8" fillId="0" borderId="0" xfId="2" applyFont="1" applyFill="1" applyAlignment="1" applyProtection="1">
      <alignment vertical="center"/>
      <protection hidden="1"/>
    </xf>
    <xf numFmtId="0" fontId="8" fillId="0" borderId="0" xfId="5" applyFont="1" applyFill="1" applyAlignment="1" applyProtection="1">
      <alignment horizontal="right" vertical="center" wrapText="1"/>
      <protection hidden="1"/>
    </xf>
    <xf numFmtId="0" fontId="8" fillId="0" borderId="0" xfId="2" applyNumberFormat="1" applyFont="1" applyFill="1" applyAlignment="1" applyProtection="1">
      <alignment horizontal="left" vertical="center"/>
      <protection hidden="1"/>
    </xf>
    <xf numFmtId="0" fontId="8" fillId="0" borderId="0" xfId="2" applyNumberFormat="1" applyFont="1" applyFill="1" applyAlignment="1" applyProtection="1">
      <alignment vertical="center" wrapText="1"/>
      <protection hidden="1"/>
    </xf>
    <xf numFmtId="0" fontId="8" fillId="0" borderId="1" xfId="3" applyFont="1" applyFill="1" applyBorder="1" applyAlignment="1" applyProtection="1">
      <alignment horizontal="right" vertical="center" wrapText="1"/>
      <protection hidden="1"/>
    </xf>
    <xf numFmtId="0" fontId="8" fillId="0" borderId="0" xfId="1" applyFont="1" applyFill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>
      <alignment vertical="center" wrapText="1"/>
    </xf>
    <xf numFmtId="0" fontId="8" fillId="0" borderId="0" xfId="1" applyNumberFormat="1" applyFont="1" applyFill="1" applyAlignment="1" applyProtection="1">
      <alignment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Font="1" applyFill="1" applyBorder="1" applyAlignment="1">
      <alignment vertical="center" wrapText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vertical="center" wrapText="1"/>
      <protection hidden="1"/>
    </xf>
    <xf numFmtId="164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vertical="center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164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vertical="center"/>
      <protection hidden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 applyAlignment="1">
      <alignment vertical="center"/>
    </xf>
    <xf numFmtId="0" fontId="8" fillId="0" borderId="0" xfId="1" applyFont="1" applyFill="1" applyAlignment="1">
      <alignment horizontal="left" vertic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/>
      <protection hidden="1"/>
    </xf>
    <xf numFmtId="0" fontId="8" fillId="0" borderId="3" xfId="2" applyNumberFormat="1" applyFont="1" applyFill="1" applyBorder="1" applyAlignment="1" applyProtection="1">
      <alignment horizontal="center" vertical="center"/>
      <protection hidden="1"/>
    </xf>
    <xf numFmtId="0" fontId="8" fillId="0" borderId="4" xfId="2" applyNumberFormat="1" applyFont="1" applyFill="1" applyBorder="1" applyAlignment="1" applyProtection="1">
      <alignment horizontal="center" vertical="center"/>
      <protection hidden="1"/>
    </xf>
  </cellXfs>
  <cellStyles count="9">
    <cellStyle name="Обычный" xfId="0" builtinId="0"/>
    <cellStyle name="Обычный 11 3" xfId="7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  <cellStyle name="Обычный 5" xfId="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O1" zoomScale="60" zoomScaleNormal="60" workbookViewId="0">
      <selection activeCell="W10" sqref="W10"/>
    </sheetView>
  </sheetViews>
  <sheetFormatPr defaultColWidth="9.140625" defaultRowHeight="20.25" x14ac:dyDescent="0.25"/>
  <cols>
    <col min="1" max="1" width="1" style="1" customWidth="1"/>
    <col min="2" max="2" width="3.42578125" style="1" customWidth="1"/>
    <col min="3" max="3" width="18.5703125" style="1" customWidth="1"/>
    <col min="4" max="4" width="49.85546875" style="31" customWidth="1"/>
    <col min="5" max="5" width="18.85546875" style="1" customWidth="1"/>
    <col min="6" max="6" width="20.28515625" style="1" customWidth="1"/>
    <col min="7" max="7" width="19.140625" style="1" customWidth="1"/>
    <col min="8" max="10" width="16.28515625" style="1" customWidth="1"/>
    <col min="11" max="11" width="20.28515625" style="1" customWidth="1"/>
    <col min="12" max="12" width="18.140625" style="1" customWidth="1"/>
    <col min="13" max="13" width="20.140625" style="1" customWidth="1"/>
    <col min="14" max="16" width="16.28515625" style="1" customWidth="1"/>
    <col min="17" max="17" width="18.85546875" style="1" customWidth="1"/>
    <col min="18" max="18" width="19.140625" style="1" customWidth="1"/>
    <col min="19" max="19" width="19.85546875" style="1" customWidth="1"/>
    <col min="20" max="22" width="16.28515625" style="1" customWidth="1"/>
    <col min="23" max="23" width="63.7109375" style="9" customWidth="1"/>
    <col min="24" max="24" width="2.42578125" style="1" customWidth="1"/>
    <col min="25" max="242" width="9.140625" style="1" customWidth="1"/>
    <col min="243" max="16384" width="9.140625" style="1"/>
  </cols>
  <sheetData>
    <row r="1" spans="1:23" x14ac:dyDescent="0.25"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 t="s">
        <v>53</v>
      </c>
    </row>
    <row r="2" spans="1:23" x14ac:dyDescent="0.25">
      <c r="C2" s="2"/>
      <c r="D2" s="6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7"/>
    </row>
    <row r="3" spans="1:23" x14ac:dyDescent="0.25">
      <c r="C3" s="44" t="s">
        <v>32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3" x14ac:dyDescent="0.25"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</row>
    <row r="5" spans="1:23" x14ac:dyDescent="0.25">
      <c r="C5" s="2"/>
      <c r="D5" s="6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7"/>
    </row>
    <row r="6" spans="1:23" ht="20.25" customHeight="1" x14ac:dyDescent="0.25">
      <c r="C6" s="45" t="s">
        <v>4</v>
      </c>
      <c r="D6" s="45"/>
      <c r="E6" s="48" t="s">
        <v>8</v>
      </c>
      <c r="F6" s="49"/>
      <c r="G6" s="49"/>
      <c r="H6" s="49"/>
      <c r="I6" s="49"/>
      <c r="J6" s="50"/>
      <c r="K6" s="48" t="s">
        <v>20</v>
      </c>
      <c r="L6" s="49"/>
      <c r="M6" s="49"/>
      <c r="N6" s="49"/>
      <c r="O6" s="49"/>
      <c r="P6" s="50"/>
      <c r="Q6" s="48" t="s">
        <v>25</v>
      </c>
      <c r="R6" s="49"/>
      <c r="S6" s="49"/>
      <c r="T6" s="49"/>
      <c r="U6" s="49"/>
      <c r="V6" s="50"/>
      <c r="W6" s="8" t="s">
        <v>3</v>
      </c>
    </row>
    <row r="7" spans="1:23" s="9" customFormat="1" x14ac:dyDescent="0.25">
      <c r="C7" s="45"/>
      <c r="D7" s="45"/>
      <c r="E7" s="41" t="s">
        <v>23</v>
      </c>
      <c r="F7" s="42"/>
      <c r="G7" s="43"/>
      <c r="H7" s="41" t="s">
        <v>24</v>
      </c>
      <c r="I7" s="42"/>
      <c r="J7" s="43"/>
      <c r="K7" s="41" t="s">
        <v>23</v>
      </c>
      <c r="L7" s="42"/>
      <c r="M7" s="43"/>
      <c r="N7" s="41" t="s">
        <v>24</v>
      </c>
      <c r="O7" s="42"/>
      <c r="P7" s="43"/>
      <c r="Q7" s="41" t="s">
        <v>23</v>
      </c>
      <c r="R7" s="42"/>
      <c r="S7" s="43"/>
      <c r="T7" s="41" t="s">
        <v>24</v>
      </c>
      <c r="U7" s="42"/>
      <c r="V7" s="43"/>
      <c r="W7" s="8"/>
    </row>
    <row r="8" spans="1:23" s="9" customFormat="1" ht="40.5" x14ac:dyDescent="0.25">
      <c r="A8" s="10"/>
      <c r="B8" s="10"/>
      <c r="C8" s="45"/>
      <c r="D8" s="45"/>
      <c r="E8" s="11" t="s">
        <v>15</v>
      </c>
      <c r="F8" s="11" t="s">
        <v>5</v>
      </c>
      <c r="G8" s="11" t="s">
        <v>7</v>
      </c>
      <c r="H8" s="11" t="s">
        <v>15</v>
      </c>
      <c r="I8" s="11" t="s">
        <v>5</v>
      </c>
      <c r="J8" s="11" t="s">
        <v>7</v>
      </c>
      <c r="K8" s="11" t="s">
        <v>15</v>
      </c>
      <c r="L8" s="11" t="s">
        <v>5</v>
      </c>
      <c r="M8" s="11" t="s">
        <v>7</v>
      </c>
      <c r="N8" s="11" t="s">
        <v>15</v>
      </c>
      <c r="O8" s="11" t="s">
        <v>5</v>
      </c>
      <c r="P8" s="11" t="s">
        <v>7</v>
      </c>
      <c r="Q8" s="11" t="s">
        <v>15</v>
      </c>
      <c r="R8" s="11" t="s">
        <v>5</v>
      </c>
      <c r="S8" s="11" t="s">
        <v>7</v>
      </c>
      <c r="T8" s="11" t="s">
        <v>15</v>
      </c>
      <c r="U8" s="11" t="s">
        <v>5</v>
      </c>
      <c r="V8" s="11" t="s">
        <v>7</v>
      </c>
      <c r="W8" s="32" t="s">
        <v>6</v>
      </c>
    </row>
    <row r="9" spans="1:23" s="14" customFormat="1" ht="42.75" customHeight="1" x14ac:dyDescent="0.25">
      <c r="A9" s="12"/>
      <c r="B9" s="12"/>
      <c r="C9" s="46" t="s">
        <v>9</v>
      </c>
      <c r="D9" s="47"/>
      <c r="E9" s="13">
        <f>E10+E15+E18+E21+E25+E29+E30</f>
        <v>5872493.3700000001</v>
      </c>
      <c r="F9" s="16">
        <f>F10+F15+F18+F21+F25+F29+F30</f>
        <v>-416636.29999999993</v>
      </c>
      <c r="G9" s="13">
        <f t="shared" ref="G9:V9" si="0">G10+G15+G18+G21+G25+G29+G30</f>
        <v>5455857.0700000003</v>
      </c>
      <c r="H9" s="13">
        <f t="shared" si="0"/>
        <v>197615.7</v>
      </c>
      <c r="I9" s="13">
        <f t="shared" si="0"/>
        <v>0</v>
      </c>
      <c r="J9" s="13">
        <f t="shared" si="0"/>
        <v>197615.7</v>
      </c>
      <c r="K9" s="13">
        <f t="shared" si="0"/>
        <v>4486851</v>
      </c>
      <c r="L9" s="13">
        <f t="shared" si="0"/>
        <v>0</v>
      </c>
      <c r="M9" s="13">
        <f t="shared" si="0"/>
        <v>4486851</v>
      </c>
      <c r="N9" s="13">
        <f t="shared" si="0"/>
        <v>270100.5</v>
      </c>
      <c r="O9" s="13">
        <f t="shared" si="0"/>
        <v>0</v>
      </c>
      <c r="P9" s="13">
        <f t="shared" si="0"/>
        <v>270100.5</v>
      </c>
      <c r="Q9" s="13">
        <f t="shared" si="0"/>
        <v>3072481.6</v>
      </c>
      <c r="R9" s="13">
        <f t="shared" si="0"/>
        <v>0</v>
      </c>
      <c r="S9" s="13">
        <f t="shared" si="0"/>
        <v>3072481.6</v>
      </c>
      <c r="T9" s="13">
        <f t="shared" si="0"/>
        <v>388903.80000000005</v>
      </c>
      <c r="U9" s="13">
        <f t="shared" si="0"/>
        <v>0</v>
      </c>
      <c r="V9" s="13">
        <f t="shared" si="0"/>
        <v>388903.80000000005</v>
      </c>
      <c r="W9" s="32"/>
    </row>
    <row r="10" spans="1:23" ht="40.5" customHeight="1" x14ac:dyDescent="0.25">
      <c r="A10" s="15"/>
      <c r="B10" s="15"/>
      <c r="C10" s="37" t="s">
        <v>10</v>
      </c>
      <c r="D10" s="37"/>
      <c r="E10" s="16">
        <v>3770141.2700000005</v>
      </c>
      <c r="F10" s="16">
        <f>F11</f>
        <v>0</v>
      </c>
      <c r="G10" s="16">
        <f t="shared" ref="G10:G31" si="1">E10+F10</f>
        <v>3770141.2700000005</v>
      </c>
      <c r="H10" s="16">
        <v>0</v>
      </c>
      <c r="I10" s="16">
        <f>I11</f>
        <v>0</v>
      </c>
      <c r="J10" s="16">
        <f t="shared" ref="J10:V10" si="2">J11</f>
        <v>0</v>
      </c>
      <c r="K10" s="16">
        <v>421459.6</v>
      </c>
      <c r="L10" s="16">
        <f t="shared" si="2"/>
        <v>0</v>
      </c>
      <c r="M10" s="16">
        <f t="shared" si="2"/>
        <v>421459.6</v>
      </c>
      <c r="N10" s="16">
        <v>0</v>
      </c>
      <c r="O10" s="16">
        <f t="shared" si="2"/>
        <v>0</v>
      </c>
      <c r="P10" s="16">
        <f t="shared" si="2"/>
        <v>0</v>
      </c>
      <c r="Q10" s="16">
        <v>425874</v>
      </c>
      <c r="R10" s="16">
        <f t="shared" si="2"/>
        <v>0</v>
      </c>
      <c r="S10" s="16">
        <f t="shared" ref="S10:S14" si="3">Q10+R10</f>
        <v>425874</v>
      </c>
      <c r="T10" s="16">
        <v>0</v>
      </c>
      <c r="U10" s="16">
        <f t="shared" si="2"/>
        <v>0</v>
      </c>
      <c r="V10" s="16">
        <f t="shared" si="2"/>
        <v>0</v>
      </c>
      <c r="W10" s="17"/>
    </row>
    <row r="11" spans="1:23" ht="44.25" hidden="1" customHeight="1" x14ac:dyDescent="0.25">
      <c r="A11" s="15"/>
      <c r="B11" s="15"/>
      <c r="C11" s="38" t="s">
        <v>2</v>
      </c>
      <c r="D11" s="38"/>
      <c r="E11" s="18">
        <v>3770141.2700000005</v>
      </c>
      <c r="F11" s="18"/>
      <c r="G11" s="18">
        <f t="shared" si="1"/>
        <v>3770141.2700000005</v>
      </c>
      <c r="H11" s="18">
        <v>0</v>
      </c>
      <c r="I11" s="18"/>
      <c r="J11" s="18">
        <f t="shared" ref="J11:V11" si="4">J12+J13+J14</f>
        <v>0</v>
      </c>
      <c r="K11" s="18">
        <v>421459.6</v>
      </c>
      <c r="L11" s="18"/>
      <c r="M11" s="18">
        <f t="shared" si="4"/>
        <v>421459.6</v>
      </c>
      <c r="N11" s="18">
        <v>0</v>
      </c>
      <c r="O11" s="18"/>
      <c r="P11" s="18">
        <f t="shared" si="4"/>
        <v>0</v>
      </c>
      <c r="Q11" s="18">
        <v>425874</v>
      </c>
      <c r="R11" s="18"/>
      <c r="S11" s="18">
        <f t="shared" si="3"/>
        <v>425874</v>
      </c>
      <c r="T11" s="18">
        <v>0</v>
      </c>
      <c r="U11" s="18">
        <f t="shared" si="4"/>
        <v>0</v>
      </c>
      <c r="V11" s="18">
        <f t="shared" si="4"/>
        <v>0</v>
      </c>
      <c r="W11" s="17"/>
    </row>
    <row r="12" spans="1:23" ht="101.25" hidden="1" x14ac:dyDescent="0.25">
      <c r="A12" s="15"/>
      <c r="B12" s="15"/>
      <c r="C12" s="19" t="s">
        <v>30</v>
      </c>
      <c r="D12" s="20" t="s">
        <v>29</v>
      </c>
      <c r="E12" s="18">
        <v>0</v>
      </c>
      <c r="F12" s="18"/>
      <c r="G12" s="18">
        <f t="shared" si="1"/>
        <v>0</v>
      </c>
      <c r="H12" s="18"/>
      <c r="I12" s="18"/>
      <c r="J12" s="18"/>
      <c r="K12" s="18">
        <v>0</v>
      </c>
      <c r="L12" s="18"/>
      <c r="M12" s="18">
        <v>0</v>
      </c>
      <c r="N12" s="18">
        <v>0</v>
      </c>
      <c r="O12" s="18"/>
      <c r="P12" s="18">
        <v>0</v>
      </c>
      <c r="Q12" s="18">
        <v>0</v>
      </c>
      <c r="R12" s="18"/>
      <c r="S12" s="18">
        <f t="shared" si="3"/>
        <v>0</v>
      </c>
      <c r="T12" s="18">
        <v>0</v>
      </c>
      <c r="U12" s="18"/>
      <c r="V12" s="18">
        <v>0</v>
      </c>
      <c r="W12" s="21" t="s">
        <v>37</v>
      </c>
    </row>
    <row r="13" spans="1:23" ht="81" hidden="1" x14ac:dyDescent="0.25">
      <c r="A13" s="15"/>
      <c r="B13" s="15"/>
      <c r="C13" s="22" t="s">
        <v>26</v>
      </c>
      <c r="D13" s="20" t="s">
        <v>28</v>
      </c>
      <c r="E13" s="18">
        <v>107784</v>
      </c>
      <c r="F13" s="18"/>
      <c r="G13" s="18">
        <f t="shared" si="1"/>
        <v>107784</v>
      </c>
      <c r="H13" s="18">
        <v>0</v>
      </c>
      <c r="I13" s="18"/>
      <c r="J13" s="18">
        <v>0</v>
      </c>
      <c r="K13" s="18">
        <v>421459.6</v>
      </c>
      <c r="L13" s="18"/>
      <c r="M13" s="18">
        <v>421459.6</v>
      </c>
      <c r="N13" s="18">
        <v>0</v>
      </c>
      <c r="O13" s="18"/>
      <c r="P13" s="18">
        <v>0</v>
      </c>
      <c r="Q13" s="18">
        <v>425874</v>
      </c>
      <c r="R13" s="18"/>
      <c r="S13" s="18">
        <f t="shared" si="3"/>
        <v>425874</v>
      </c>
      <c r="T13" s="18">
        <v>0</v>
      </c>
      <c r="U13" s="18"/>
      <c r="V13" s="18">
        <v>0</v>
      </c>
      <c r="W13" s="21" t="s">
        <v>38</v>
      </c>
    </row>
    <row r="14" spans="1:23" ht="101.25" hidden="1" x14ac:dyDescent="0.25">
      <c r="A14" s="15"/>
      <c r="B14" s="15"/>
      <c r="C14" s="20" t="s">
        <v>11</v>
      </c>
      <c r="D14" s="20" t="s">
        <v>34</v>
      </c>
      <c r="E14" s="18">
        <v>0</v>
      </c>
      <c r="F14" s="18"/>
      <c r="G14" s="18">
        <f t="shared" si="1"/>
        <v>0</v>
      </c>
      <c r="H14" s="18">
        <v>0</v>
      </c>
      <c r="I14" s="18"/>
      <c r="J14" s="18">
        <v>0</v>
      </c>
      <c r="K14" s="18">
        <v>0</v>
      </c>
      <c r="L14" s="18"/>
      <c r="M14" s="18">
        <v>0</v>
      </c>
      <c r="N14" s="18">
        <v>0</v>
      </c>
      <c r="O14" s="18"/>
      <c r="P14" s="18">
        <v>0</v>
      </c>
      <c r="Q14" s="18">
        <v>0</v>
      </c>
      <c r="R14" s="18"/>
      <c r="S14" s="18">
        <f t="shared" si="3"/>
        <v>0</v>
      </c>
      <c r="T14" s="18">
        <v>0</v>
      </c>
      <c r="U14" s="18"/>
      <c r="V14" s="18">
        <v>0</v>
      </c>
      <c r="W14" s="17" t="s">
        <v>39</v>
      </c>
    </row>
    <row r="15" spans="1:23" s="24" customFormat="1" ht="41.25" customHeight="1" x14ac:dyDescent="0.25">
      <c r="A15" s="23"/>
      <c r="B15" s="23"/>
      <c r="C15" s="37" t="s">
        <v>16</v>
      </c>
      <c r="D15" s="37"/>
      <c r="E15" s="16">
        <v>243658.2</v>
      </c>
      <c r="F15" s="16">
        <f>F16</f>
        <v>-230469.8</v>
      </c>
      <c r="G15" s="16">
        <f t="shared" si="1"/>
        <v>13188.400000000023</v>
      </c>
      <c r="H15" s="16">
        <v>0</v>
      </c>
      <c r="I15" s="16"/>
      <c r="J15" s="16">
        <v>0</v>
      </c>
      <c r="K15" s="16">
        <v>0</v>
      </c>
      <c r="L15" s="16"/>
      <c r="M15" s="16">
        <v>0</v>
      </c>
      <c r="N15" s="16">
        <v>0</v>
      </c>
      <c r="O15" s="16"/>
      <c r="P15" s="16">
        <v>0</v>
      </c>
      <c r="Q15" s="16">
        <v>0</v>
      </c>
      <c r="R15" s="16"/>
      <c r="S15" s="16">
        <v>0</v>
      </c>
      <c r="T15" s="16">
        <v>0</v>
      </c>
      <c r="U15" s="16">
        <v>0</v>
      </c>
      <c r="V15" s="16">
        <v>0</v>
      </c>
      <c r="W15" s="25"/>
    </row>
    <row r="16" spans="1:23" s="24" customFormat="1" ht="41.25" customHeight="1" x14ac:dyDescent="0.25">
      <c r="A16" s="23"/>
      <c r="B16" s="23"/>
      <c r="C16" s="38" t="s">
        <v>41</v>
      </c>
      <c r="D16" s="38"/>
      <c r="E16" s="18">
        <f>E17</f>
        <v>243658.2</v>
      </c>
      <c r="F16" s="18">
        <f>F17</f>
        <v>-230469.8</v>
      </c>
      <c r="G16" s="18">
        <f t="shared" si="1"/>
        <v>13188.400000000023</v>
      </c>
      <c r="H16" s="18"/>
      <c r="I16" s="18"/>
      <c r="J16" s="18">
        <f t="shared" ref="J16:J17" si="5">H16+I16</f>
        <v>0</v>
      </c>
      <c r="K16" s="18"/>
      <c r="L16" s="18"/>
      <c r="M16" s="18">
        <f t="shared" ref="M16:M17" si="6">K16+L16</f>
        <v>0</v>
      </c>
      <c r="N16" s="18"/>
      <c r="O16" s="18"/>
      <c r="P16" s="18">
        <f t="shared" ref="P16:P17" si="7">N16+O16</f>
        <v>0</v>
      </c>
      <c r="Q16" s="18"/>
      <c r="R16" s="18"/>
      <c r="S16" s="18">
        <f t="shared" ref="S16:S17" si="8">Q16+R16</f>
        <v>0</v>
      </c>
      <c r="T16" s="18"/>
      <c r="U16" s="18"/>
      <c r="V16" s="18">
        <f t="shared" ref="V16:V17" si="9">T16+U16</f>
        <v>0</v>
      </c>
      <c r="W16" s="25"/>
    </row>
    <row r="17" spans="1:23" s="24" customFormat="1" ht="101.25" x14ac:dyDescent="0.25">
      <c r="A17" s="23"/>
      <c r="B17" s="23"/>
      <c r="C17" s="33" t="s">
        <v>50</v>
      </c>
      <c r="D17" s="20" t="s">
        <v>40</v>
      </c>
      <c r="E17" s="18">
        <v>243658.2</v>
      </c>
      <c r="F17" s="18">
        <v>-230469.8</v>
      </c>
      <c r="G17" s="18">
        <f t="shared" si="1"/>
        <v>13188.400000000023</v>
      </c>
      <c r="H17" s="18"/>
      <c r="I17" s="18"/>
      <c r="J17" s="18">
        <f t="shared" si="5"/>
        <v>0</v>
      </c>
      <c r="K17" s="18"/>
      <c r="L17" s="18"/>
      <c r="M17" s="18">
        <f t="shared" si="6"/>
        <v>0</v>
      </c>
      <c r="N17" s="18"/>
      <c r="O17" s="18"/>
      <c r="P17" s="18">
        <f t="shared" si="7"/>
        <v>0</v>
      </c>
      <c r="Q17" s="18"/>
      <c r="R17" s="18"/>
      <c r="S17" s="18">
        <f t="shared" si="8"/>
        <v>0</v>
      </c>
      <c r="T17" s="18"/>
      <c r="U17" s="18"/>
      <c r="V17" s="18">
        <f t="shared" si="9"/>
        <v>0</v>
      </c>
      <c r="W17" s="25" t="s">
        <v>48</v>
      </c>
    </row>
    <row r="18" spans="1:23" ht="46.5" customHeight="1" x14ac:dyDescent="0.25">
      <c r="A18" s="15"/>
      <c r="B18" s="15"/>
      <c r="C18" s="37" t="s">
        <v>13</v>
      </c>
      <c r="D18" s="37"/>
      <c r="E18" s="16">
        <v>418892.1</v>
      </c>
      <c r="F18" s="16">
        <f>F19</f>
        <v>-418892.1</v>
      </c>
      <c r="G18" s="16">
        <f t="shared" si="1"/>
        <v>0</v>
      </c>
      <c r="H18" s="16">
        <v>0</v>
      </c>
      <c r="I18" s="16">
        <v>0</v>
      </c>
      <c r="J18" s="16">
        <v>0</v>
      </c>
      <c r="K18" s="16">
        <v>1552053.6</v>
      </c>
      <c r="L18" s="16">
        <v>0</v>
      </c>
      <c r="M18" s="16">
        <v>1552053.6</v>
      </c>
      <c r="N18" s="16">
        <v>0</v>
      </c>
      <c r="O18" s="16">
        <v>0</v>
      </c>
      <c r="P18" s="16">
        <v>0</v>
      </c>
      <c r="Q18" s="16">
        <v>1244731.6000000001</v>
      </c>
      <c r="R18" s="16">
        <v>0</v>
      </c>
      <c r="S18" s="16">
        <v>1244731.6000000001</v>
      </c>
      <c r="T18" s="16">
        <v>90330.5</v>
      </c>
      <c r="U18" s="16">
        <v>0</v>
      </c>
      <c r="V18" s="16">
        <v>90330.5</v>
      </c>
      <c r="W18" s="17"/>
    </row>
    <row r="19" spans="1:23" ht="46.5" customHeight="1" x14ac:dyDescent="0.25">
      <c r="A19" s="15"/>
      <c r="B19" s="15"/>
      <c r="C19" s="38" t="s">
        <v>43</v>
      </c>
      <c r="D19" s="38"/>
      <c r="E19" s="18">
        <f>E20</f>
        <v>418892.1</v>
      </c>
      <c r="F19" s="18">
        <f>F20</f>
        <v>-418892.1</v>
      </c>
      <c r="G19" s="18">
        <f t="shared" si="1"/>
        <v>0</v>
      </c>
      <c r="H19" s="18"/>
      <c r="I19" s="18"/>
      <c r="J19" s="18">
        <f t="shared" ref="J19:J20" si="10">H19+I19</f>
        <v>0</v>
      </c>
      <c r="K19" s="18"/>
      <c r="L19" s="18"/>
      <c r="M19" s="18">
        <f t="shared" ref="M19:M20" si="11">K19+L19</f>
        <v>0</v>
      </c>
      <c r="N19" s="18"/>
      <c r="O19" s="18"/>
      <c r="P19" s="18">
        <f t="shared" ref="P19:P20" si="12">N19+O19</f>
        <v>0</v>
      </c>
      <c r="Q19" s="18"/>
      <c r="R19" s="18"/>
      <c r="S19" s="18">
        <f t="shared" ref="S19:S20" si="13">Q19+R19</f>
        <v>0</v>
      </c>
      <c r="T19" s="18"/>
      <c r="U19" s="18"/>
      <c r="V19" s="18">
        <f t="shared" ref="V19:V20" si="14">T19+U19</f>
        <v>0</v>
      </c>
      <c r="W19" s="17"/>
    </row>
    <row r="20" spans="1:23" ht="121.5" x14ac:dyDescent="0.25">
      <c r="A20" s="15"/>
      <c r="B20" s="15"/>
      <c r="C20" s="33" t="s">
        <v>51</v>
      </c>
      <c r="D20" s="20" t="s">
        <v>42</v>
      </c>
      <c r="E20" s="18">
        <v>418892.1</v>
      </c>
      <c r="F20" s="18">
        <v>-418892.1</v>
      </c>
      <c r="G20" s="18">
        <f t="shared" si="1"/>
        <v>0</v>
      </c>
      <c r="H20" s="18"/>
      <c r="I20" s="18"/>
      <c r="J20" s="18">
        <f t="shared" si="10"/>
        <v>0</v>
      </c>
      <c r="K20" s="18"/>
      <c r="L20" s="18"/>
      <c r="M20" s="18">
        <f t="shared" si="11"/>
        <v>0</v>
      </c>
      <c r="N20" s="18"/>
      <c r="O20" s="18"/>
      <c r="P20" s="18">
        <f t="shared" si="12"/>
        <v>0</v>
      </c>
      <c r="Q20" s="18"/>
      <c r="R20" s="18"/>
      <c r="S20" s="18">
        <f t="shared" si="13"/>
        <v>0</v>
      </c>
      <c r="T20" s="18"/>
      <c r="U20" s="18"/>
      <c r="V20" s="18">
        <f t="shared" si="14"/>
        <v>0</v>
      </c>
      <c r="W20" s="17" t="s">
        <v>47</v>
      </c>
    </row>
    <row r="21" spans="1:23" ht="42.75" customHeight="1" x14ac:dyDescent="0.25">
      <c r="A21" s="15"/>
      <c r="B21" s="15"/>
      <c r="C21" s="37" t="s">
        <v>19</v>
      </c>
      <c r="D21" s="37"/>
      <c r="E21" s="16">
        <v>293208.09999999998</v>
      </c>
      <c r="F21" s="16">
        <f>F22</f>
        <v>0</v>
      </c>
      <c r="G21" s="16">
        <f t="shared" si="1"/>
        <v>293208.09999999998</v>
      </c>
      <c r="H21" s="16">
        <v>71285.100000000006</v>
      </c>
      <c r="I21" s="16">
        <v>0</v>
      </c>
      <c r="J21" s="16">
        <v>71285.100000000006</v>
      </c>
      <c r="K21" s="16">
        <v>199117.7</v>
      </c>
      <c r="L21" s="16">
        <v>0</v>
      </c>
      <c r="M21" s="16">
        <v>199117.7</v>
      </c>
      <c r="N21" s="16">
        <v>88006.399999999994</v>
      </c>
      <c r="O21" s="16">
        <v>0</v>
      </c>
      <c r="P21" s="16">
        <v>88006.399999999994</v>
      </c>
      <c r="Q21" s="16">
        <v>150711.29999999999</v>
      </c>
      <c r="R21" s="16">
        <v>0</v>
      </c>
      <c r="S21" s="16">
        <v>150711.29999999999</v>
      </c>
      <c r="T21" s="16">
        <v>83644.2</v>
      </c>
      <c r="U21" s="16">
        <v>0</v>
      </c>
      <c r="V21" s="16">
        <v>83644.2</v>
      </c>
      <c r="W21" s="25"/>
    </row>
    <row r="22" spans="1:23" ht="46.5" hidden="1" customHeight="1" x14ac:dyDescent="0.25">
      <c r="A22" s="15"/>
      <c r="B22" s="15"/>
      <c r="C22" s="38" t="s">
        <v>27</v>
      </c>
      <c r="D22" s="38"/>
      <c r="E22" s="18">
        <v>293208.09999999998</v>
      </c>
      <c r="F22" s="18"/>
      <c r="G22" s="18">
        <f t="shared" si="1"/>
        <v>293208.09999999998</v>
      </c>
      <c r="H22" s="18">
        <v>71285.100000000006</v>
      </c>
      <c r="I22" s="18"/>
      <c r="J22" s="18">
        <v>71285.100000000006</v>
      </c>
      <c r="K22" s="18">
        <v>199117.7</v>
      </c>
      <c r="L22" s="18"/>
      <c r="M22" s="18">
        <v>199117.7</v>
      </c>
      <c r="N22" s="18">
        <v>88006.399999999994</v>
      </c>
      <c r="O22" s="18"/>
      <c r="P22" s="18">
        <v>88006.399999999994</v>
      </c>
      <c r="Q22" s="18">
        <v>150711.29999999999</v>
      </c>
      <c r="R22" s="18"/>
      <c r="S22" s="18">
        <v>150711.29999999999</v>
      </c>
      <c r="T22" s="18">
        <v>83644.2</v>
      </c>
      <c r="U22" s="18">
        <v>0</v>
      </c>
      <c r="V22" s="18">
        <v>83644.2</v>
      </c>
      <c r="W22" s="25"/>
    </row>
    <row r="23" spans="1:23" ht="40.5" hidden="1" x14ac:dyDescent="0.25">
      <c r="A23" s="15"/>
      <c r="B23" s="15"/>
      <c r="C23" s="26" t="s">
        <v>18</v>
      </c>
      <c r="D23" s="20" t="s">
        <v>35</v>
      </c>
      <c r="E23" s="18">
        <v>19593.900000000001</v>
      </c>
      <c r="F23" s="18"/>
      <c r="G23" s="18">
        <f t="shared" si="1"/>
        <v>19593.900000000001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39"/>
    </row>
    <row r="24" spans="1:23" ht="101.25" hidden="1" x14ac:dyDescent="0.25">
      <c r="A24" s="15"/>
      <c r="B24" s="15"/>
      <c r="C24" s="27" t="s">
        <v>21</v>
      </c>
      <c r="D24" s="20" t="s">
        <v>33</v>
      </c>
      <c r="E24" s="18">
        <v>52202.5</v>
      </c>
      <c r="F24" s="18"/>
      <c r="G24" s="18">
        <f t="shared" si="1"/>
        <v>52202.5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40"/>
    </row>
    <row r="25" spans="1:23" ht="41.25" customHeight="1" x14ac:dyDescent="0.25">
      <c r="A25" s="15"/>
      <c r="B25" s="15"/>
      <c r="C25" s="37" t="s">
        <v>14</v>
      </c>
      <c r="D25" s="37"/>
      <c r="E25" s="16">
        <v>436177.8</v>
      </c>
      <c r="F25" s="16">
        <f>F26</f>
        <v>0</v>
      </c>
      <c r="G25" s="16">
        <f t="shared" si="1"/>
        <v>436177.8</v>
      </c>
      <c r="H25" s="16">
        <v>126330.6</v>
      </c>
      <c r="I25" s="16">
        <v>0</v>
      </c>
      <c r="J25" s="16">
        <v>126330.6</v>
      </c>
      <c r="K25" s="16">
        <v>2172671.6</v>
      </c>
      <c r="L25" s="16">
        <v>0</v>
      </c>
      <c r="M25" s="16">
        <v>2172671.6</v>
      </c>
      <c r="N25" s="16">
        <v>182094.1</v>
      </c>
      <c r="O25" s="16">
        <v>0</v>
      </c>
      <c r="P25" s="16">
        <v>182094.1</v>
      </c>
      <c r="Q25" s="16">
        <v>1251164.7</v>
      </c>
      <c r="R25" s="16">
        <v>0</v>
      </c>
      <c r="S25" s="16">
        <v>1251164.7</v>
      </c>
      <c r="T25" s="16">
        <v>214929.1</v>
      </c>
      <c r="U25" s="16">
        <v>0</v>
      </c>
      <c r="V25" s="16">
        <v>214929.1</v>
      </c>
      <c r="W25" s="25"/>
    </row>
    <row r="26" spans="1:23" ht="62.25" hidden="1" customHeight="1" x14ac:dyDescent="0.25">
      <c r="A26" s="15"/>
      <c r="B26" s="15"/>
      <c r="C26" s="38" t="s">
        <v>1</v>
      </c>
      <c r="D26" s="38"/>
      <c r="E26" s="18">
        <v>436177.8</v>
      </c>
      <c r="F26" s="18">
        <f>F27+F28</f>
        <v>0</v>
      </c>
      <c r="G26" s="18">
        <f t="shared" si="1"/>
        <v>436177.8</v>
      </c>
      <c r="H26" s="18">
        <v>126330.6</v>
      </c>
      <c r="I26" s="18"/>
      <c r="J26" s="18">
        <v>126330.6</v>
      </c>
      <c r="K26" s="18">
        <v>2172671.6</v>
      </c>
      <c r="L26" s="18"/>
      <c r="M26" s="18">
        <v>2172671.6</v>
      </c>
      <c r="N26" s="18">
        <v>182094.1</v>
      </c>
      <c r="O26" s="18"/>
      <c r="P26" s="18">
        <v>182094.1</v>
      </c>
      <c r="Q26" s="18">
        <v>1251164.7</v>
      </c>
      <c r="R26" s="18"/>
      <c r="S26" s="18">
        <v>1251164.7</v>
      </c>
      <c r="T26" s="18">
        <v>214929.1</v>
      </c>
      <c r="U26" s="18">
        <v>0</v>
      </c>
      <c r="V26" s="18">
        <v>214929.1</v>
      </c>
      <c r="W26" s="25"/>
    </row>
    <row r="27" spans="1:23" s="30" customFormat="1" ht="60.75" hidden="1" x14ac:dyDescent="0.25">
      <c r="A27" s="28"/>
      <c r="B27" s="28">
        <v>0</v>
      </c>
      <c r="C27" s="27" t="s">
        <v>12</v>
      </c>
      <c r="D27" s="29" t="s">
        <v>22</v>
      </c>
      <c r="E27" s="18">
        <v>61750.000000000007</v>
      </c>
      <c r="F27" s="18"/>
      <c r="G27" s="18">
        <f t="shared" si="1"/>
        <v>61750.000000000007</v>
      </c>
      <c r="H27" s="18">
        <v>0</v>
      </c>
      <c r="I27" s="18"/>
      <c r="J27" s="18">
        <v>0</v>
      </c>
      <c r="K27" s="18">
        <v>208405.9</v>
      </c>
      <c r="L27" s="18"/>
      <c r="M27" s="18">
        <v>208405.9</v>
      </c>
      <c r="N27" s="18">
        <v>0</v>
      </c>
      <c r="O27" s="18"/>
      <c r="P27" s="18">
        <v>0</v>
      </c>
      <c r="Q27" s="18">
        <v>0</v>
      </c>
      <c r="R27" s="18"/>
      <c r="S27" s="18">
        <v>0</v>
      </c>
      <c r="T27" s="18">
        <v>0</v>
      </c>
      <c r="U27" s="18"/>
      <c r="V27" s="18">
        <v>0</v>
      </c>
      <c r="W27" s="29"/>
    </row>
    <row r="28" spans="1:23" s="30" customFormat="1" ht="121.5" hidden="1" x14ac:dyDescent="0.25">
      <c r="A28" s="28"/>
      <c r="B28" s="28">
        <v>0</v>
      </c>
      <c r="C28" s="27" t="s">
        <v>18</v>
      </c>
      <c r="D28" s="29" t="s">
        <v>36</v>
      </c>
      <c r="E28" s="18">
        <v>2982.4</v>
      </c>
      <c r="F28" s="18"/>
      <c r="G28" s="18">
        <f t="shared" si="1"/>
        <v>2982.4</v>
      </c>
      <c r="H28" s="18">
        <v>0</v>
      </c>
      <c r="I28" s="18"/>
      <c r="J28" s="18">
        <v>0</v>
      </c>
      <c r="K28" s="18">
        <v>0</v>
      </c>
      <c r="L28" s="18"/>
      <c r="M28" s="18">
        <v>0</v>
      </c>
      <c r="N28" s="18">
        <v>0</v>
      </c>
      <c r="O28" s="18"/>
      <c r="P28" s="18">
        <v>0</v>
      </c>
      <c r="Q28" s="18">
        <v>0</v>
      </c>
      <c r="R28" s="18"/>
      <c r="S28" s="18">
        <v>0</v>
      </c>
      <c r="T28" s="18">
        <v>0</v>
      </c>
      <c r="U28" s="18"/>
      <c r="V28" s="18">
        <v>0</v>
      </c>
      <c r="W28" s="25"/>
    </row>
    <row r="29" spans="1:23" ht="45" customHeight="1" x14ac:dyDescent="0.25">
      <c r="A29" s="15"/>
      <c r="B29" s="15"/>
      <c r="C29" s="37" t="s">
        <v>31</v>
      </c>
      <c r="D29" s="37"/>
      <c r="E29" s="16">
        <v>4173.7</v>
      </c>
      <c r="F29" s="16"/>
      <c r="G29" s="16">
        <f t="shared" si="1"/>
        <v>4173.7</v>
      </c>
      <c r="H29" s="16">
        <v>0</v>
      </c>
      <c r="I29" s="16">
        <v>0</v>
      </c>
      <c r="J29" s="16">
        <v>0</v>
      </c>
      <c r="K29" s="16">
        <v>0</v>
      </c>
      <c r="L29" s="16"/>
      <c r="M29" s="16">
        <v>0</v>
      </c>
      <c r="N29" s="16">
        <v>0</v>
      </c>
      <c r="O29" s="16"/>
      <c r="P29" s="16">
        <v>0</v>
      </c>
      <c r="Q29" s="16">
        <v>0</v>
      </c>
      <c r="R29" s="16"/>
      <c r="S29" s="16">
        <v>0</v>
      </c>
      <c r="T29" s="16">
        <v>0</v>
      </c>
      <c r="U29" s="16">
        <v>0</v>
      </c>
      <c r="V29" s="16">
        <v>0</v>
      </c>
      <c r="W29" s="25"/>
    </row>
    <row r="30" spans="1:23" ht="45" customHeight="1" x14ac:dyDescent="0.25">
      <c r="A30" s="15"/>
      <c r="B30" s="15"/>
      <c r="C30" s="37" t="s">
        <v>17</v>
      </c>
      <c r="D30" s="37"/>
      <c r="E30" s="16">
        <v>706242.20000000007</v>
      </c>
      <c r="F30" s="16">
        <f>F31</f>
        <v>232725.6</v>
      </c>
      <c r="G30" s="16">
        <f t="shared" si="1"/>
        <v>938967.8</v>
      </c>
      <c r="H30" s="16">
        <v>0</v>
      </c>
      <c r="I30" s="16">
        <f>I31</f>
        <v>0</v>
      </c>
      <c r="J30" s="16">
        <v>0</v>
      </c>
      <c r="K30" s="16">
        <v>141548.5</v>
      </c>
      <c r="L30" s="16">
        <f>L31</f>
        <v>0</v>
      </c>
      <c r="M30" s="16">
        <v>141548.5</v>
      </c>
      <c r="N30" s="16">
        <v>0</v>
      </c>
      <c r="O30" s="16">
        <f>O31</f>
        <v>0</v>
      </c>
      <c r="P30" s="16">
        <v>0</v>
      </c>
      <c r="Q30" s="16">
        <v>0</v>
      </c>
      <c r="R30" s="16">
        <f>R31</f>
        <v>0</v>
      </c>
      <c r="S30" s="16">
        <v>0</v>
      </c>
      <c r="T30" s="16">
        <v>0</v>
      </c>
      <c r="U30" s="16">
        <v>0</v>
      </c>
      <c r="V30" s="16">
        <v>0</v>
      </c>
      <c r="W30" s="25"/>
    </row>
    <row r="31" spans="1:23" ht="45" customHeight="1" x14ac:dyDescent="0.25">
      <c r="A31" s="15"/>
      <c r="B31" s="15"/>
      <c r="C31" s="38" t="s">
        <v>0</v>
      </c>
      <c r="D31" s="38"/>
      <c r="E31" s="16">
        <v>706242.20000000007</v>
      </c>
      <c r="F31" s="16">
        <f>F32+F33</f>
        <v>232725.6</v>
      </c>
      <c r="G31" s="16">
        <f t="shared" si="1"/>
        <v>938967.8</v>
      </c>
      <c r="H31" s="16">
        <v>0</v>
      </c>
      <c r="I31" s="16">
        <f>I32+I33</f>
        <v>0</v>
      </c>
      <c r="J31" s="16">
        <v>0</v>
      </c>
      <c r="K31" s="16">
        <v>141548.5</v>
      </c>
      <c r="L31" s="16">
        <f>L32+L33</f>
        <v>0</v>
      </c>
      <c r="M31" s="16">
        <v>141548.5</v>
      </c>
      <c r="N31" s="16">
        <v>0</v>
      </c>
      <c r="O31" s="16">
        <f>O32+O33</f>
        <v>0</v>
      </c>
      <c r="P31" s="16">
        <v>0</v>
      </c>
      <c r="Q31" s="16">
        <v>0</v>
      </c>
      <c r="R31" s="16">
        <f>R32+R33</f>
        <v>0</v>
      </c>
      <c r="S31" s="16">
        <v>0</v>
      </c>
      <c r="T31" s="16">
        <v>0</v>
      </c>
      <c r="U31" s="16">
        <v>0</v>
      </c>
      <c r="V31" s="16">
        <v>0</v>
      </c>
      <c r="W31" s="25"/>
    </row>
    <row r="32" spans="1:23" ht="60.75" x14ac:dyDescent="0.25">
      <c r="A32" s="15"/>
      <c r="B32" s="15"/>
      <c r="C32" s="34" t="s">
        <v>52</v>
      </c>
      <c r="D32" s="20" t="s">
        <v>44</v>
      </c>
      <c r="E32" s="18">
        <v>0</v>
      </c>
      <c r="F32" s="18">
        <f>238912.8-68.3</f>
        <v>238844.5</v>
      </c>
      <c r="G32" s="18">
        <f t="shared" ref="G32:G33" si="15">E32+F32</f>
        <v>238844.5</v>
      </c>
      <c r="H32" s="18">
        <v>0</v>
      </c>
      <c r="I32" s="18"/>
      <c r="J32" s="18">
        <f t="shared" ref="J32:J33" si="16">H32+I32</f>
        <v>0</v>
      </c>
      <c r="K32" s="18">
        <v>0</v>
      </c>
      <c r="L32" s="18"/>
      <c r="M32" s="18">
        <f t="shared" ref="M32:M33" si="17">K32+L32</f>
        <v>0</v>
      </c>
      <c r="N32" s="18">
        <v>0</v>
      </c>
      <c r="O32" s="18"/>
      <c r="P32" s="18">
        <f t="shared" ref="P32:P33" si="18">N32+O32</f>
        <v>0</v>
      </c>
      <c r="Q32" s="18">
        <v>0</v>
      </c>
      <c r="R32" s="18"/>
      <c r="S32" s="18">
        <f t="shared" ref="S32:S33" si="19">Q32+R32</f>
        <v>0</v>
      </c>
      <c r="T32" s="18">
        <v>0</v>
      </c>
      <c r="U32" s="18"/>
      <c r="V32" s="18">
        <f t="shared" ref="V32:V33" si="20">T32+U32</f>
        <v>0</v>
      </c>
      <c r="W32" s="35" t="s">
        <v>49</v>
      </c>
    </row>
    <row r="33" spans="1:23" x14ac:dyDescent="0.25">
      <c r="A33" s="15"/>
      <c r="B33" s="15"/>
      <c r="C33" s="34" t="s">
        <v>46</v>
      </c>
      <c r="D33" s="20" t="s">
        <v>45</v>
      </c>
      <c r="E33" s="18">
        <v>31780.5</v>
      </c>
      <c r="F33" s="18">
        <v>-6118.9</v>
      </c>
      <c r="G33" s="18">
        <f t="shared" si="15"/>
        <v>25661.599999999999</v>
      </c>
      <c r="H33" s="18">
        <v>0</v>
      </c>
      <c r="I33" s="18"/>
      <c r="J33" s="18">
        <f t="shared" si="16"/>
        <v>0</v>
      </c>
      <c r="K33" s="18">
        <v>0</v>
      </c>
      <c r="L33" s="18"/>
      <c r="M33" s="18">
        <f t="shared" si="17"/>
        <v>0</v>
      </c>
      <c r="N33" s="18">
        <v>0</v>
      </c>
      <c r="O33" s="18"/>
      <c r="P33" s="18">
        <f t="shared" si="18"/>
        <v>0</v>
      </c>
      <c r="Q33" s="18">
        <v>0</v>
      </c>
      <c r="R33" s="18"/>
      <c r="S33" s="18">
        <f t="shared" si="19"/>
        <v>0</v>
      </c>
      <c r="T33" s="18">
        <v>0</v>
      </c>
      <c r="U33" s="18"/>
      <c r="V33" s="18">
        <f t="shared" si="20"/>
        <v>0</v>
      </c>
      <c r="W33" s="36"/>
    </row>
  </sheetData>
  <mergeCells count="27">
    <mergeCell ref="E7:G7"/>
    <mergeCell ref="C3:W4"/>
    <mergeCell ref="C6:D8"/>
    <mergeCell ref="C18:D18"/>
    <mergeCell ref="C9:D9"/>
    <mergeCell ref="H7:J7"/>
    <mergeCell ref="E6:J6"/>
    <mergeCell ref="K6:P6"/>
    <mergeCell ref="Q6:V6"/>
    <mergeCell ref="K7:M7"/>
    <mergeCell ref="N7:P7"/>
    <mergeCell ref="Q7:S7"/>
    <mergeCell ref="T7:V7"/>
    <mergeCell ref="W32:W33"/>
    <mergeCell ref="C21:D21"/>
    <mergeCell ref="C10:D10"/>
    <mergeCell ref="C15:D15"/>
    <mergeCell ref="C16:D16"/>
    <mergeCell ref="W23:W24"/>
    <mergeCell ref="C19:D19"/>
    <mergeCell ref="C11:D11"/>
    <mergeCell ref="C31:D31"/>
    <mergeCell ref="C26:D26"/>
    <mergeCell ref="C30:D30"/>
    <mergeCell ref="C25:D25"/>
    <mergeCell ref="C22:D22"/>
    <mergeCell ref="C29:D29"/>
  </mergeCells>
  <pageMargins left="0.35433070866141736" right="0.15748031496062992" top="0.15748031496062992" bottom="0.15748031496062992" header="0.31496062992125984" footer="0.31496062992125984"/>
  <pageSetup paperSize="9" scale="31" firstPageNumber="1901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2021-12-18T10:30:48Z</cp:lastPrinted>
  <dcterms:created xsi:type="dcterms:W3CDTF">2017-09-12T11:32:26Z</dcterms:created>
  <dcterms:modified xsi:type="dcterms:W3CDTF">2021-12-18T10:30:51Z</dcterms:modified>
</cp:coreProperties>
</file>